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_xlnm._FilterDatabase" localSheetId="0" hidden="1">'Лист1'!$A$12:$E$67</definedName>
    <definedName name="OLE_LINK3" localSheetId="0">'Лист1'!$B$7</definedName>
    <definedName name="OLE_LINK4" localSheetId="0">'Лист1'!#REF!</definedName>
    <definedName name="_xlnm.Print_Area" localSheetId="0">'Лист1'!$A$1:$E$67</definedName>
  </definedNames>
  <calcPr fullCalcOnLoad="1"/>
</workbook>
</file>

<file path=xl/sharedStrings.xml><?xml version="1.0" encoding="utf-8"?>
<sst xmlns="http://schemas.openxmlformats.org/spreadsheetml/2006/main" count="112" uniqueCount="112">
  <si>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</si>
  <si>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</si>
  <si>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</si>
  <si>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</si>
  <si>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</si>
  <si>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</si>
  <si>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</si>
  <si>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</si>
  <si>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</si>
  <si>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</si>
  <si>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</si>
  <si>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</si>
  <si>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</si>
  <si>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</si>
  <si>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</si>
  <si>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</si>
  <si>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</si>
  <si>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</si>
  <si>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</si>
  <si>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</si>
  <si>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</si>
  <si>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</si>
  <si>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</si>
  <si>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</si>
  <si>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</si>
  <si>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</si>
  <si>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</si>
  <si>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</si>
  <si>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</si>
  <si>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</si>
  <si>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</si>
  <si>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</si>
  <si>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</si>
  <si>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</si>
  <si>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</si>
  <si>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</si>
  <si>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</si>
  <si>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</si>
  <si>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</si>
  <si>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</si>
  <si>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</si>
  <si>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</si>
  <si>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</si>
  <si>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</si>
  <si>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</si>
  <si>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</si>
  <si>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</si>
  <si>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</si>
  <si>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</si>
  <si>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</si>
  <si>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</si>
  <si>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</si>
  <si>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</si>
  <si>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</si>
  <si>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</si>
  <si>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</si>
  <si>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</si>
  <si>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</si>
  <si>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</si>
  <si>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</si>
  <si>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</si>
  <si>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</si>
  <si>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</si>
  <si>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</si>
  <si>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</si>
  <si>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</si>
  <si>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</si>
  <si>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</si>
  <si>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</si>
  <si>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</si>
  <si>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</si>
  <si>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</si>
  <si>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</si>
  <si>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</si>
  <si>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</si>
  <si>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</si>
  <si>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</si>
  <si>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</si>
  <si>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</si>
  <si>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</si>
  <si>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</si>
  <si>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 доходов районного бюджета на 2017 год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</si>
  <si>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</si>
  <si>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</si>
  <si>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</si>
  <si>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</si>
  <si>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</si>
  <si>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</si>
  <si>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</si>
  <si>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</si>
  <si>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</si>
  <si>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</si>
  <si>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</si>
  <si>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</si>
  <si>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</si>
  <si>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</si>
  <si>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</si>
  <si>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</si>
  <si>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</si>
  <si>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</si>
  <si>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% исполнения</t>
  </si>
  <si>
    <t>Исполнено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</si>
  <si>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</si>
  <si>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</si>
  <si>
    <t>1 08 07150 01 0000 110</t>
  </si>
  <si>
    <t>Государственная пошлина за выдачу разрешения на установку рекламной конструкции</t>
  </si>
  <si>
    <t>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</si>
  <si>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</si>
  <si>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</si>
  <si>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</si>
  <si>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Приложение 1 к Решению Думы</t>
  </si>
  <si>
    <t>№ 189 от 26.05.2017г.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</si>
</sst>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</numFmts>
  <fonts count="5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171450</xdr:rowOff>
    </xdr:from>
    <xdr:to>
      <xdr:col>7</xdr:col>
      <xdr:colOff>542925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86925" y="38100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382250" y="0"/>
          <a:ext cx="2009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95250</xdr:rowOff>
    </xdr:from>
    <xdr:to>
      <xdr:col>8</xdr:col>
      <xdr:colOff>400050</xdr:colOff>
      <xdr:row>1</xdr:row>
      <xdr:rowOff>95250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610850" y="3048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1"/>
  <sheetViews>
    <sheetView tabSelected="1" view="pageBreakPreview" zoomScale="87" zoomScaleSheetLayoutView="87" zoomScalePageLayoutView="0" workbookViewId="0" topLeftCell="A1">
      <selection activeCell="B4" sqref="B4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6" customWidth="1"/>
    <col min="4" max="4" width="15.75390625" style="1" customWidth="1"/>
    <col min="5" max="5" width="14.00390625" style="1" customWidth="1"/>
    <col min="6" max="16384" width="9.125" style="1" customWidth="1"/>
  </cols>
  <sheetData>
    <row r="1" spans="2:5" ht="16.5">
      <c r="B1" s="61" t="s">
        <v>110</v>
      </c>
      <c r="C1" s="61"/>
      <c r="D1" s="61"/>
      <c r="E1" s="61"/>
    </row>
    <row r="2" spans="2:5" ht="16.5">
      <c r="B2" s="61" t="s">
        <v>25</v>
      </c>
      <c r="C2" s="61"/>
      <c r="D2" s="61"/>
      <c r="E2" s="61"/>
    </row>
    <row r="3" spans="2:5" ht="16.5">
      <c r="B3" s="61" t="s">
        <v>111</v>
      </c>
      <c r="C3" s="61"/>
      <c r="D3" s="61"/>
      <c r="E3" s="61"/>
    </row>
    <row r="4" spans="2:3" ht="16.5">
      <c r="B4" s="6"/>
      <c r="C4" s="6"/>
    </row>
    <row r="6" spans="1:3" ht="18.75" customHeight="1">
      <c r="A6" s="3"/>
      <c r="B6" s="19" t="s">
        <v>24</v>
      </c>
      <c r="C6" s="20"/>
    </row>
    <row r="7" spans="1:3" ht="22.5" customHeight="1">
      <c r="A7" s="1"/>
      <c r="B7" s="19" t="s">
        <v>81</v>
      </c>
      <c r="C7" s="20"/>
    </row>
    <row r="8" spans="1:3" ht="27" customHeight="1">
      <c r="A8" s="4"/>
      <c r="B8" s="5" t="s">
        <v>23</v>
      </c>
      <c r="C8" s="21"/>
    </row>
    <row r="9" spans="1:3" ht="39.75" customHeight="1" hidden="1">
      <c r="A9" s="6" t="s">
        <v>0</v>
      </c>
      <c r="B9" s="7"/>
      <c r="C9" s="22"/>
    </row>
    <row r="10" spans="1:5" ht="18.75">
      <c r="A10" s="15"/>
      <c r="B10" s="16"/>
      <c r="C10" s="1"/>
      <c r="E10" s="23" t="s">
        <v>36</v>
      </c>
    </row>
    <row r="11" spans="1:5" ht="75" customHeight="1">
      <c r="A11" s="17" t="s">
        <v>1</v>
      </c>
      <c r="B11" s="17" t="s">
        <v>2</v>
      </c>
      <c r="C11" s="24" t="s">
        <v>3</v>
      </c>
      <c r="D11" s="24" t="s">
        <v>101</v>
      </c>
      <c r="E11" s="56" t="s">
        <v>100</v>
      </c>
    </row>
    <row r="12" spans="1:5" ht="18.75">
      <c r="A12" s="18">
        <v>1</v>
      </c>
      <c r="B12" s="18">
        <v>2</v>
      </c>
      <c r="C12" s="27">
        <v>3</v>
      </c>
      <c r="D12" s="55"/>
      <c r="E12" s="55"/>
    </row>
    <row r="13" spans="1:5" ht="37.5">
      <c r="A13" s="8" t="s">
        <v>4</v>
      </c>
      <c r="B13" s="9" t="s">
        <v>22</v>
      </c>
      <c r="C13" s="10">
        <f>C14+C18+C22+C25+C30+C32+C34+C36+C37+C16</f>
        <v>256488.1</v>
      </c>
      <c r="D13" s="10">
        <f>D14+D18+D22+D25+D30+D32+D34+D36+D37+D16</f>
        <v>60690.04106999999</v>
      </c>
      <c r="E13" s="10">
        <f>D13/C13*100</f>
        <v>23.661932491214987</v>
      </c>
    </row>
    <row r="14" spans="1:5" ht="18.75">
      <c r="A14" s="8" t="s">
        <v>5</v>
      </c>
      <c r="B14" s="11" t="s">
        <v>6</v>
      </c>
      <c r="C14" s="12">
        <f>SUM(C15)</f>
        <v>160486</v>
      </c>
      <c r="D14" s="12">
        <f>SUM(D15)</f>
        <v>35642.28484</v>
      </c>
      <c r="E14" s="10">
        <f aca="true" t="shared" si="0" ref="E14:E67">D14/C14*100</f>
        <v>22.208968283837844</v>
      </c>
    </row>
    <row r="15" spans="1:5" ht="18.75">
      <c r="A15" s="8" t="s">
        <v>7</v>
      </c>
      <c r="B15" s="11" t="s">
        <v>8</v>
      </c>
      <c r="C15" s="12">
        <v>160486</v>
      </c>
      <c r="D15" s="12">
        <v>35642.28484</v>
      </c>
      <c r="E15" s="10">
        <f t="shared" si="0"/>
        <v>22.208968283837844</v>
      </c>
    </row>
    <row r="16" spans="1:5" ht="75">
      <c r="A16" s="8" t="s">
        <v>69</v>
      </c>
      <c r="B16" s="11" t="s">
        <v>70</v>
      </c>
      <c r="C16" s="12">
        <f>C17</f>
        <v>16300</v>
      </c>
      <c r="D16" s="12">
        <f>D17</f>
        <v>2915.06</v>
      </c>
      <c r="E16" s="10">
        <f t="shared" si="0"/>
        <v>17.883803680981593</v>
      </c>
    </row>
    <row r="17" spans="1:5" ht="56.25">
      <c r="A17" s="8" t="s">
        <v>71</v>
      </c>
      <c r="B17" s="11" t="s">
        <v>72</v>
      </c>
      <c r="C17" s="12">
        <v>16300</v>
      </c>
      <c r="D17" s="12">
        <v>2915.06</v>
      </c>
      <c r="E17" s="10">
        <f t="shared" si="0"/>
        <v>17.883803680981593</v>
      </c>
    </row>
    <row r="18" spans="1:5" ht="18.75">
      <c r="A18" s="8" t="s">
        <v>9</v>
      </c>
      <c r="B18" s="11" t="s">
        <v>10</v>
      </c>
      <c r="C18" s="12">
        <f>SUM(C19:C20)+C21</f>
        <v>11498</v>
      </c>
      <c r="D18" s="12">
        <f>SUM(D19:D20)+D21</f>
        <v>5101.47035</v>
      </c>
      <c r="E18" s="10">
        <f t="shared" si="0"/>
        <v>44.36832797008175</v>
      </c>
    </row>
    <row r="19" spans="1:5" ht="37.5">
      <c r="A19" s="8" t="s">
        <v>38</v>
      </c>
      <c r="B19" s="11" t="s">
        <v>26</v>
      </c>
      <c r="C19" s="12">
        <v>10400</v>
      </c>
      <c r="D19" s="12">
        <v>2412.64403</v>
      </c>
      <c r="E19" s="10">
        <f t="shared" si="0"/>
        <v>23.19850028846154</v>
      </c>
    </row>
    <row r="20" spans="1:5" ht="18.75">
      <c r="A20" s="8" t="s">
        <v>39</v>
      </c>
      <c r="B20" s="11" t="s">
        <v>11</v>
      </c>
      <c r="C20" s="12">
        <v>839</v>
      </c>
      <c r="D20" s="12">
        <v>2490.53032</v>
      </c>
      <c r="E20" s="10">
        <f t="shared" si="0"/>
        <v>296.84509177592366</v>
      </c>
    </row>
    <row r="21" spans="1:5" ht="75">
      <c r="A21" s="8" t="s">
        <v>67</v>
      </c>
      <c r="B21" s="49" t="s">
        <v>68</v>
      </c>
      <c r="C21" s="12">
        <v>259</v>
      </c>
      <c r="D21" s="12">
        <v>198.296</v>
      </c>
      <c r="E21" s="10">
        <f t="shared" si="0"/>
        <v>76.56216216216217</v>
      </c>
    </row>
    <row r="22" spans="1:5" ht="18.75">
      <c r="A22" s="28" t="s">
        <v>12</v>
      </c>
      <c r="B22" s="11" t="s">
        <v>34</v>
      </c>
      <c r="C22" s="12">
        <f>SUM(C23)</f>
        <v>4600</v>
      </c>
      <c r="D22" s="12">
        <f>D23+D24</f>
        <v>746.64884</v>
      </c>
      <c r="E22" s="10">
        <f t="shared" si="0"/>
        <v>16.231496521739132</v>
      </c>
    </row>
    <row r="23" spans="1:5" ht="93.75">
      <c r="A23" s="28" t="s">
        <v>27</v>
      </c>
      <c r="B23" s="31" t="s">
        <v>40</v>
      </c>
      <c r="C23" s="12">
        <v>4600</v>
      </c>
      <c r="D23" s="12">
        <v>691.45084</v>
      </c>
      <c r="E23" s="10">
        <f t="shared" si="0"/>
        <v>15.03154</v>
      </c>
    </row>
    <row r="24" spans="1:5" ht="64.5" customHeight="1">
      <c r="A24" s="33" t="s">
        <v>104</v>
      </c>
      <c r="B24" s="57" t="s">
        <v>105</v>
      </c>
      <c r="C24" s="34">
        <v>0</v>
      </c>
      <c r="D24" s="34">
        <v>55.198</v>
      </c>
      <c r="E24" s="10">
        <v>0</v>
      </c>
    </row>
    <row r="25" spans="1:5" ht="75">
      <c r="A25" s="33" t="s">
        <v>13</v>
      </c>
      <c r="B25" s="37" t="s">
        <v>14</v>
      </c>
      <c r="C25" s="34">
        <f>SUM(C26:C27)</f>
        <v>38163</v>
      </c>
      <c r="D25" s="34">
        <f>SUM(D26:D29)</f>
        <v>8026.48744</v>
      </c>
      <c r="E25" s="10">
        <f t="shared" si="0"/>
        <v>21.032118648953173</v>
      </c>
    </row>
    <row r="26" spans="1:5" ht="131.25">
      <c r="A26" s="35" t="s">
        <v>41</v>
      </c>
      <c r="B26" s="31" t="s">
        <v>80</v>
      </c>
      <c r="C26" s="12">
        <v>36800</v>
      </c>
      <c r="D26" s="12">
        <v>7831.7833</v>
      </c>
      <c r="E26" s="10">
        <f t="shared" si="0"/>
        <v>21.282019836956522</v>
      </c>
    </row>
    <row r="27" spans="1:5" ht="112.5">
      <c r="A27" s="28" t="s">
        <v>28</v>
      </c>
      <c r="B27" s="36" t="s">
        <v>37</v>
      </c>
      <c r="C27" s="12">
        <v>1363</v>
      </c>
      <c r="D27" s="12">
        <v>193.10914</v>
      </c>
      <c r="E27" s="10">
        <f t="shared" si="0"/>
        <v>14.167948642699926</v>
      </c>
    </row>
    <row r="28" spans="1:5" ht="189.75" customHeight="1">
      <c r="A28" s="28" t="s">
        <v>106</v>
      </c>
      <c r="B28" s="29" t="s">
        <v>107</v>
      </c>
      <c r="C28" s="12">
        <v>0</v>
      </c>
      <c r="D28" s="12">
        <v>1.435</v>
      </c>
      <c r="E28" s="10">
        <v>0</v>
      </c>
    </row>
    <row r="29" spans="1:5" ht="153" customHeight="1">
      <c r="A29" s="28" t="s">
        <v>108</v>
      </c>
      <c r="B29" s="29" t="s">
        <v>109</v>
      </c>
      <c r="C29" s="12">
        <v>0</v>
      </c>
      <c r="D29" s="12">
        <v>0.16</v>
      </c>
      <c r="E29" s="10">
        <v>0</v>
      </c>
    </row>
    <row r="30" spans="1:5" ht="37.5">
      <c r="A30" s="28" t="s">
        <v>15</v>
      </c>
      <c r="B30" s="11" t="s">
        <v>16</v>
      </c>
      <c r="C30" s="12">
        <f>SUM(C31)</f>
        <v>1042</v>
      </c>
      <c r="D30" s="12">
        <f>SUM(D31)</f>
        <v>452.53814</v>
      </c>
      <c r="E30" s="10">
        <f t="shared" si="0"/>
        <v>43.42976391554703</v>
      </c>
    </row>
    <row r="31" spans="1:5" ht="37.5">
      <c r="A31" s="28" t="s">
        <v>17</v>
      </c>
      <c r="B31" s="11" t="s">
        <v>18</v>
      </c>
      <c r="C31" s="12">
        <v>1042</v>
      </c>
      <c r="D31" s="12">
        <v>452.53814</v>
      </c>
      <c r="E31" s="10">
        <f t="shared" si="0"/>
        <v>43.42976391554703</v>
      </c>
    </row>
    <row r="32" spans="1:5" ht="56.25">
      <c r="A32" s="38" t="s">
        <v>35</v>
      </c>
      <c r="B32" s="32" t="s">
        <v>42</v>
      </c>
      <c r="C32" s="34">
        <f>SUM(C33)</f>
        <v>306</v>
      </c>
      <c r="D32" s="34">
        <f>SUM(D33)</f>
        <v>365.32451</v>
      </c>
      <c r="E32" s="10">
        <f t="shared" si="0"/>
        <v>119.38709477124183</v>
      </c>
    </row>
    <row r="33" spans="1:5" ht="37.5">
      <c r="A33" s="35" t="s">
        <v>43</v>
      </c>
      <c r="B33" s="29" t="s">
        <v>44</v>
      </c>
      <c r="C33" s="12">
        <v>306</v>
      </c>
      <c r="D33" s="12">
        <v>365.32451</v>
      </c>
      <c r="E33" s="10">
        <f t="shared" si="0"/>
        <v>119.38709477124183</v>
      </c>
    </row>
    <row r="34" spans="1:5" ht="56.25">
      <c r="A34" s="28" t="s">
        <v>19</v>
      </c>
      <c r="B34" s="11" t="s">
        <v>29</v>
      </c>
      <c r="C34" s="12">
        <f>SUM(C35)</f>
        <v>22393.1</v>
      </c>
      <c r="D34" s="12">
        <f>SUM(D35)</f>
        <v>6758.37021</v>
      </c>
      <c r="E34" s="10">
        <f t="shared" si="0"/>
        <v>30.18059228065788</v>
      </c>
    </row>
    <row r="35" spans="1:5" ht="75">
      <c r="A35" s="35" t="s">
        <v>45</v>
      </c>
      <c r="B35" s="29" t="s">
        <v>46</v>
      </c>
      <c r="C35" s="12">
        <v>22393.1</v>
      </c>
      <c r="D35" s="12">
        <v>6758.37021</v>
      </c>
      <c r="E35" s="10">
        <f t="shared" si="0"/>
        <v>30.18059228065788</v>
      </c>
    </row>
    <row r="36" spans="1:5" ht="37.5">
      <c r="A36" s="28" t="s">
        <v>20</v>
      </c>
      <c r="B36" s="11" t="s">
        <v>21</v>
      </c>
      <c r="C36" s="12">
        <v>1700</v>
      </c>
      <c r="D36" s="12">
        <v>686.69795</v>
      </c>
      <c r="E36" s="10">
        <f t="shared" si="0"/>
        <v>40.39399705882353</v>
      </c>
    </row>
    <row r="37" spans="1:5" ht="18.75">
      <c r="A37" s="30" t="s">
        <v>30</v>
      </c>
      <c r="B37" s="11" t="s">
        <v>31</v>
      </c>
      <c r="C37" s="12">
        <f>SUM(C38)</f>
        <v>0</v>
      </c>
      <c r="D37" s="12">
        <f>SUM(D38)</f>
        <v>-4.84121</v>
      </c>
      <c r="E37" s="10">
        <v>0</v>
      </c>
    </row>
    <row r="38" spans="1:5" ht="37.5">
      <c r="A38" s="30" t="s">
        <v>32</v>
      </c>
      <c r="B38" s="11" t="s">
        <v>33</v>
      </c>
      <c r="C38" s="12">
        <v>0</v>
      </c>
      <c r="D38" s="12">
        <v>-4.84121</v>
      </c>
      <c r="E38" s="10">
        <v>0</v>
      </c>
    </row>
    <row r="39" spans="1:5" ht="18.75">
      <c r="A39" s="8" t="s">
        <v>47</v>
      </c>
      <c r="B39" s="9" t="s">
        <v>48</v>
      </c>
      <c r="C39" s="53">
        <f>C40</f>
        <v>345824.7310000001</v>
      </c>
      <c r="D39" s="10">
        <f>D40+D66</f>
        <v>65966.36127000001</v>
      </c>
      <c r="E39" s="10">
        <f t="shared" si="0"/>
        <v>19.07508496551104</v>
      </c>
    </row>
    <row r="40" spans="1:5" ht="56.25">
      <c r="A40" s="8" t="s">
        <v>49</v>
      </c>
      <c r="B40" s="11" t="s">
        <v>50</v>
      </c>
      <c r="C40" s="50">
        <f>C41+C44+C47+C64</f>
        <v>345824.7310000001</v>
      </c>
      <c r="D40" s="12">
        <f>D41+D44+D47+D64</f>
        <v>66604.34227000001</v>
      </c>
      <c r="E40" s="10">
        <f t="shared" si="0"/>
        <v>19.25956598806694</v>
      </c>
    </row>
    <row r="41" spans="1:5" ht="37.5">
      <c r="A41" s="8" t="s">
        <v>82</v>
      </c>
      <c r="B41" s="11" t="s">
        <v>51</v>
      </c>
      <c r="C41" s="12">
        <f>C42+C43</f>
        <v>0</v>
      </c>
      <c r="D41" s="12">
        <f>D42+D43</f>
        <v>0</v>
      </c>
      <c r="E41" s="10">
        <v>0</v>
      </c>
    </row>
    <row r="42" spans="1:5" ht="44.25" customHeight="1">
      <c r="A42" s="39" t="s">
        <v>83</v>
      </c>
      <c r="B42" s="40" t="s">
        <v>52</v>
      </c>
      <c r="C42" s="41">
        <v>0</v>
      </c>
      <c r="D42" s="41">
        <v>0</v>
      </c>
      <c r="E42" s="10">
        <v>0</v>
      </c>
    </row>
    <row r="43" spans="1:5" ht="37.5">
      <c r="A43" s="39" t="s">
        <v>84</v>
      </c>
      <c r="B43" s="40" t="s">
        <v>76</v>
      </c>
      <c r="C43" s="41">
        <v>0</v>
      </c>
      <c r="D43" s="41">
        <v>0</v>
      </c>
      <c r="E43" s="10">
        <v>0</v>
      </c>
    </row>
    <row r="44" spans="1:5" ht="56.25">
      <c r="A44" s="8" t="s">
        <v>85</v>
      </c>
      <c r="B44" s="11" t="s">
        <v>53</v>
      </c>
      <c r="C44" s="41">
        <f>C45+C46</f>
        <v>11278.331</v>
      </c>
      <c r="D44" s="41">
        <f>D45+D46</f>
        <v>0</v>
      </c>
      <c r="E44" s="10">
        <f t="shared" si="0"/>
        <v>0</v>
      </c>
    </row>
    <row r="45" spans="1:5" ht="93.75">
      <c r="A45" s="8" t="s">
        <v>86</v>
      </c>
      <c r="B45" s="11" t="s">
        <v>54</v>
      </c>
      <c r="C45" s="50">
        <v>0</v>
      </c>
      <c r="D45" s="12">
        <v>0</v>
      </c>
      <c r="E45" s="10">
        <v>0</v>
      </c>
    </row>
    <row r="46" spans="1:5" ht="18.75">
      <c r="A46" s="8" t="s">
        <v>87</v>
      </c>
      <c r="B46" s="11" t="s">
        <v>55</v>
      </c>
      <c r="C46" s="50">
        <v>11278.331</v>
      </c>
      <c r="D46" s="12">
        <v>0</v>
      </c>
      <c r="E46" s="10">
        <f t="shared" si="0"/>
        <v>0</v>
      </c>
    </row>
    <row r="47" spans="1:5" ht="56.25">
      <c r="A47" s="39" t="s">
        <v>88</v>
      </c>
      <c r="B47" s="11" t="s">
        <v>56</v>
      </c>
      <c r="C47" s="50">
        <f>C48+C49+C50+C51+C52+C63</f>
        <v>334404.50000000006</v>
      </c>
      <c r="D47" s="12">
        <f>D48+D49+D50+D51+D52+D63</f>
        <v>66604.34227000001</v>
      </c>
      <c r="E47" s="10">
        <f t="shared" si="0"/>
        <v>19.91729844245517</v>
      </c>
    </row>
    <row r="48" spans="1:5" ht="56.25">
      <c r="A48" s="39" t="s">
        <v>89</v>
      </c>
      <c r="B48" s="11" t="s">
        <v>57</v>
      </c>
      <c r="C48" s="12">
        <v>1430</v>
      </c>
      <c r="D48" s="12">
        <v>337.94654</v>
      </c>
      <c r="E48" s="10">
        <f t="shared" si="0"/>
        <v>23.63262517482518</v>
      </c>
    </row>
    <row r="49" spans="1:5" ht="66.75">
      <c r="A49" s="39" t="s">
        <v>98</v>
      </c>
      <c r="B49" s="54" t="s">
        <v>99</v>
      </c>
      <c r="C49" s="12">
        <v>24.89</v>
      </c>
      <c r="D49" s="12">
        <v>0</v>
      </c>
      <c r="E49" s="10">
        <f t="shared" si="0"/>
        <v>0</v>
      </c>
    </row>
    <row r="50" spans="1:5" ht="112.5">
      <c r="A50" s="39" t="s">
        <v>91</v>
      </c>
      <c r="B50" s="43" t="s">
        <v>90</v>
      </c>
      <c r="C50" s="12">
        <v>0</v>
      </c>
      <c r="D50" s="12">
        <v>0</v>
      </c>
      <c r="E50" s="10">
        <v>0</v>
      </c>
    </row>
    <row r="51" spans="1:5" ht="75">
      <c r="A51" s="39" t="s">
        <v>92</v>
      </c>
      <c r="B51" s="11" t="s">
        <v>58</v>
      </c>
      <c r="C51" s="12">
        <v>1712.2</v>
      </c>
      <c r="D51" s="12">
        <v>428.05</v>
      </c>
      <c r="E51" s="10">
        <f t="shared" si="0"/>
        <v>25</v>
      </c>
    </row>
    <row r="52" spans="1:5" ht="56.25">
      <c r="A52" s="39" t="s">
        <v>93</v>
      </c>
      <c r="B52" s="11" t="s">
        <v>59</v>
      </c>
      <c r="C52" s="12">
        <f>SUM(C53:C62)</f>
        <v>327451.41000000003</v>
      </c>
      <c r="D52" s="12">
        <f>SUM(D53:D62)</f>
        <v>64842.42906</v>
      </c>
      <c r="E52" s="10">
        <f t="shared" si="0"/>
        <v>19.802152954540645</v>
      </c>
    </row>
    <row r="53" spans="1:5" ht="112.5">
      <c r="A53" s="59"/>
      <c r="B53" s="44" t="s">
        <v>60</v>
      </c>
      <c r="C53" s="12">
        <v>231255</v>
      </c>
      <c r="D53" s="12">
        <v>44800</v>
      </c>
      <c r="E53" s="10">
        <f t="shared" si="0"/>
        <v>19.372554106938228</v>
      </c>
    </row>
    <row r="54" spans="1:5" ht="131.25">
      <c r="A54" s="59"/>
      <c r="B54" s="44" t="s">
        <v>74</v>
      </c>
      <c r="C54" s="12">
        <v>66216</v>
      </c>
      <c r="D54" s="12">
        <v>13516.903</v>
      </c>
      <c r="E54" s="10">
        <f t="shared" si="0"/>
        <v>20.413348737465263</v>
      </c>
    </row>
    <row r="55" spans="1:5" ht="75">
      <c r="A55" s="59"/>
      <c r="B55" s="45" t="s">
        <v>61</v>
      </c>
      <c r="C55" s="12">
        <v>1003.4</v>
      </c>
      <c r="D55" s="12">
        <v>240.8139</v>
      </c>
      <c r="E55" s="10">
        <f t="shared" si="0"/>
        <v>23.999790711580626</v>
      </c>
    </row>
    <row r="56" spans="1:5" ht="93.75">
      <c r="A56" s="59"/>
      <c r="B56" s="42" t="s">
        <v>62</v>
      </c>
      <c r="C56" s="12">
        <v>18294</v>
      </c>
      <c r="D56" s="12">
        <v>4573.5</v>
      </c>
      <c r="E56" s="10">
        <f t="shared" si="0"/>
        <v>25</v>
      </c>
    </row>
    <row r="57" spans="1:5" ht="56.25">
      <c r="A57" s="59"/>
      <c r="B57" s="44" t="s">
        <v>73</v>
      </c>
      <c r="C57" s="12">
        <v>3337</v>
      </c>
      <c r="D57" s="12">
        <v>0</v>
      </c>
      <c r="E57" s="10">
        <f t="shared" si="0"/>
        <v>0</v>
      </c>
    </row>
    <row r="58" spans="1:5" ht="112.5">
      <c r="A58" s="59"/>
      <c r="B58" s="44" t="s">
        <v>63</v>
      </c>
      <c r="C58" s="12">
        <v>538</v>
      </c>
      <c r="D58" s="12">
        <v>111.87905</v>
      </c>
      <c r="E58" s="10">
        <f t="shared" si="0"/>
        <v>20.7953624535316</v>
      </c>
    </row>
    <row r="59" spans="1:5" ht="75">
      <c r="A59" s="59"/>
      <c r="B59" s="42" t="s">
        <v>64</v>
      </c>
      <c r="C59" s="12">
        <v>5776</v>
      </c>
      <c r="D59" s="12">
        <v>1471.30162</v>
      </c>
      <c r="E59" s="10">
        <f t="shared" si="0"/>
        <v>25.472673476454293</v>
      </c>
    </row>
    <row r="60" spans="1:5" ht="131.25">
      <c r="A60" s="59"/>
      <c r="B60" s="42" t="s">
        <v>77</v>
      </c>
      <c r="C60" s="12">
        <v>0.73</v>
      </c>
      <c r="D60" s="12">
        <v>0</v>
      </c>
      <c r="E60" s="10">
        <f t="shared" si="0"/>
        <v>0</v>
      </c>
    </row>
    <row r="61" spans="1:5" ht="131.25">
      <c r="A61" s="59"/>
      <c r="B61" s="42" t="s">
        <v>78</v>
      </c>
      <c r="C61" s="12">
        <v>379.28</v>
      </c>
      <c r="D61" s="12">
        <v>0</v>
      </c>
      <c r="E61" s="10">
        <f t="shared" si="0"/>
        <v>0</v>
      </c>
    </row>
    <row r="62" spans="1:5" ht="56.25">
      <c r="A62" s="60"/>
      <c r="B62" s="44" t="s">
        <v>65</v>
      </c>
      <c r="C62" s="12">
        <v>652</v>
      </c>
      <c r="D62" s="12">
        <v>128.03149</v>
      </c>
      <c r="E62" s="10">
        <f t="shared" si="0"/>
        <v>19.636731595092023</v>
      </c>
    </row>
    <row r="63" spans="1:5" ht="150">
      <c r="A63" s="39" t="s">
        <v>95</v>
      </c>
      <c r="B63" s="42" t="s">
        <v>94</v>
      </c>
      <c r="C63" s="12">
        <v>3786</v>
      </c>
      <c r="D63" s="12">
        <v>995.91667</v>
      </c>
      <c r="E63" s="10">
        <f t="shared" si="0"/>
        <v>26.305247490755413</v>
      </c>
    </row>
    <row r="64" spans="1:5" ht="112.5">
      <c r="A64" s="39" t="s">
        <v>96</v>
      </c>
      <c r="B64" s="46" t="s">
        <v>75</v>
      </c>
      <c r="C64" s="50">
        <v>141.9</v>
      </c>
      <c r="D64" s="12">
        <v>0</v>
      </c>
      <c r="E64" s="10">
        <f t="shared" si="0"/>
        <v>0</v>
      </c>
    </row>
    <row r="65" spans="1:5" ht="75">
      <c r="A65" s="52" t="s">
        <v>97</v>
      </c>
      <c r="B65" s="31" t="s">
        <v>79</v>
      </c>
      <c r="C65" s="50">
        <v>0</v>
      </c>
      <c r="D65" s="12">
        <v>0</v>
      </c>
      <c r="E65" s="10">
        <v>0</v>
      </c>
    </row>
    <row r="66" spans="1:5" ht="90" customHeight="1">
      <c r="A66" s="52" t="s">
        <v>103</v>
      </c>
      <c r="B66" s="52" t="s">
        <v>102</v>
      </c>
      <c r="C66" s="50">
        <v>0</v>
      </c>
      <c r="D66" s="12">
        <v>-637.981</v>
      </c>
      <c r="E66" s="10">
        <v>0</v>
      </c>
    </row>
    <row r="67" spans="1:5" ht="18.75">
      <c r="A67" s="47"/>
      <c r="B67" s="48" t="s">
        <v>66</v>
      </c>
      <c r="C67" s="51">
        <f>C13+C39</f>
        <v>602312.8310000001</v>
      </c>
      <c r="D67" s="58">
        <f>D13+D39</f>
        <v>126656.40234</v>
      </c>
      <c r="E67" s="10">
        <f t="shared" si="0"/>
        <v>21.028342054363435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</sheetData>
  <sheetProtection/>
  <autoFilter ref="A12:E67"/>
  <mergeCells count="4">
    <mergeCell ref="A53:A62"/>
    <mergeCell ref="B1:E1"/>
    <mergeCell ref="B2:E2"/>
    <mergeCell ref="B3:E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2017-05-28T23:09:04Z</cp:lastPrinted>
  <dcterms:created xsi:type="dcterms:W3CDTF">2005-08-18T04:46:17Z</dcterms:created>
  <dcterms:modified xsi:type="dcterms:W3CDTF">2017-05-28T23:09:46Z</dcterms:modified>
  <cp:category/>
  <cp:version/>
  <cp:contentType/>
  <cp:contentStatus/>
</cp:coreProperties>
</file>